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Hoja1!$B$1:$K$84</definedName>
  </definedNames>
  <calcPr calcId="144525"/>
</workbook>
</file>

<file path=xl/calcChain.xml><?xml version="1.0" encoding="utf-8"?>
<calcChain xmlns="http://schemas.openxmlformats.org/spreadsheetml/2006/main">
  <c r="F69" i="1" l="1"/>
  <c r="K69" i="1" s="1"/>
  <c r="K62" i="1" s="1"/>
  <c r="J62" i="1"/>
  <c r="I62" i="1"/>
  <c r="H62" i="1"/>
  <c r="G62" i="1"/>
  <c r="F62" i="1"/>
  <c r="E62" i="1"/>
  <c r="D62" i="1"/>
  <c r="F60" i="1"/>
  <c r="K60" i="1" s="1"/>
  <c r="K58" i="1" s="1"/>
  <c r="J58" i="1"/>
  <c r="I58" i="1"/>
  <c r="H58" i="1"/>
  <c r="G58" i="1"/>
  <c r="E58" i="1"/>
  <c r="D58" i="1"/>
  <c r="F54" i="1"/>
  <c r="K54" i="1" s="1"/>
  <c r="F51" i="1"/>
  <c r="K51" i="1" s="1"/>
  <c r="F50" i="1"/>
  <c r="K50" i="1" s="1"/>
  <c r="F49" i="1"/>
  <c r="K49" i="1" s="1"/>
  <c r="J48" i="1"/>
  <c r="I48" i="1"/>
  <c r="H48" i="1"/>
  <c r="G48" i="1"/>
  <c r="E48" i="1"/>
  <c r="D48" i="1"/>
  <c r="F42" i="1"/>
  <c r="K42" i="1" s="1"/>
  <c r="K38" i="1" s="1"/>
  <c r="J38" i="1"/>
  <c r="I38" i="1"/>
  <c r="H38" i="1"/>
  <c r="G38" i="1"/>
  <c r="E38" i="1"/>
  <c r="D38" i="1"/>
  <c r="F37" i="1"/>
  <c r="K37" i="1" s="1"/>
  <c r="F36" i="1"/>
  <c r="K36" i="1" s="1"/>
  <c r="F35" i="1"/>
  <c r="K35" i="1" s="1"/>
  <c r="F34" i="1"/>
  <c r="K34" i="1" s="1"/>
  <c r="F33" i="1"/>
  <c r="K33" i="1" s="1"/>
  <c r="F32" i="1"/>
  <c r="K32" i="1" s="1"/>
  <c r="F31" i="1"/>
  <c r="K31" i="1" s="1"/>
  <c r="F30" i="1"/>
  <c r="K30" i="1" s="1"/>
  <c r="F29" i="1"/>
  <c r="K29" i="1" s="1"/>
  <c r="J28" i="1"/>
  <c r="I28" i="1"/>
  <c r="H28" i="1"/>
  <c r="G28" i="1"/>
  <c r="E28" i="1"/>
  <c r="D28" i="1"/>
  <c r="F27" i="1"/>
  <c r="K27" i="1" s="1"/>
  <c r="F25" i="1"/>
  <c r="K25" i="1" s="1"/>
  <c r="F24" i="1"/>
  <c r="K24" i="1" s="1"/>
  <c r="F23" i="1"/>
  <c r="K23" i="1" s="1"/>
  <c r="F22" i="1"/>
  <c r="K22" i="1" s="1"/>
  <c r="F21" i="1"/>
  <c r="K21" i="1" s="1"/>
  <c r="F20" i="1"/>
  <c r="K20" i="1" s="1"/>
  <c r="F19" i="1"/>
  <c r="K19" i="1" s="1"/>
  <c r="J18" i="1"/>
  <c r="I18" i="1"/>
  <c r="H18" i="1"/>
  <c r="H82" i="1" s="1"/>
  <c r="G18" i="1"/>
  <c r="E18" i="1"/>
  <c r="D18" i="1"/>
  <c r="F15" i="1"/>
  <c r="K15" i="1" s="1"/>
  <c r="F14" i="1"/>
  <c r="K14" i="1" s="1"/>
  <c r="F13" i="1"/>
  <c r="K13" i="1" s="1"/>
  <c r="F12" i="1"/>
  <c r="K12" i="1" s="1"/>
  <c r="F11" i="1"/>
  <c r="K11" i="1" s="1"/>
  <c r="J10" i="1"/>
  <c r="I10" i="1"/>
  <c r="H10" i="1"/>
  <c r="G10" i="1"/>
  <c r="E10" i="1"/>
  <c r="D10" i="1"/>
  <c r="G82" i="1" l="1"/>
  <c r="F28" i="1"/>
  <c r="K28" i="1" s="1"/>
  <c r="F38" i="1"/>
  <c r="I82" i="1"/>
  <c r="E82" i="1"/>
  <c r="J82" i="1"/>
  <c r="D82" i="1"/>
  <c r="K48" i="1"/>
  <c r="F10" i="1"/>
  <c r="F18" i="1"/>
  <c r="K18" i="1" s="1"/>
  <c r="F48" i="1"/>
  <c r="F58" i="1"/>
  <c r="K10" i="1" l="1"/>
  <c r="K82" i="1" s="1"/>
  <c r="F82" i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<sst xmlns="http://schemas.openxmlformats.org/spreadsheetml/2006/main" count="91" uniqueCount="91">
  <si>
    <t>ESTADO ANALÍTICO DEL EJERCICIO DEL PRESUPUESTO DE EGRESOS</t>
  </si>
  <si>
    <t>CLASIFICACIÓN POR OBJETO DEL GASTO (CAPÍTULO Y CONCEPTO)</t>
  </si>
  <si>
    <t>DEL 01 DE ENERO AL 31 DE MARZO DE 2018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</si>
  <si>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</si>
  <si>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</si>
  <si>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</si>
  <si>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</si>
  <si>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</si>
  <si>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</si>
  <si>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</si>
  <si>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</si>
  <si>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</si>
  <si>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</si>
  <si>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</si>
  <si>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</si>
  <si>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</si>
  <si>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</si>
  <si>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</si>
  <si>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</si>
  <si>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</si>
  <si>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</si>
  <si>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</si>
  <si>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</si>
  <si>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Materiales y Suministros</t>
  </si>
  <si>
    <t>Alimentos y utensilios</t>
  </si>
  <si>
    <t>Productos químicos, farmaceúticos y de laboratorio</t>
  </si>
  <si>
    <t>Combustibles, lubricantes y aditivos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</si>
  <si>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</si>
  <si>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</si>
  <si>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</si>
  <si>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</si>
  <si>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</si>
  <si>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</si>
  <si>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</si>
  <si>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</si>
  <si>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</si>
  <si>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</si>
  <si>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Ayudas sociales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</si>
  <si>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</si>
  <si>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</si>
  <si>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</si>
  <si>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</si>
  <si>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</si>
  <si>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 xml:space="preserve">Inversión Pública </t>
  </si>
  <si>
    <t>Obra Pública en bienes propios</t>
  </si>
  <si>
    <t>Inversiones financieras y otras provisiones</t>
  </si>
  <si>
    <t>Total del Gasto</t>
  </si>
  <si>
    <t>Bajo protesta de decir verdad declaramos que los Estados Financieros y sus Notas son razonablemente correctos y responsabilidad del emisor</t>
  </si>
  <si>
    <t>Previsiones</t>
  </si>
  <si>
    <t>Pago de estímulos a Servidores Públicos</t>
  </si>
  <si>
    <t>Materiales de administración, emisión de documento y artículos oficiales</t>
  </si>
  <si>
    <t>Materias primas y materiales de producción y comercialización</t>
  </si>
  <si>
    <t>Materiales y artículos de construcción y reparación</t>
  </si>
  <si>
    <t>Vesturio, blancos y prendas de protección y artículos deportivos</t>
  </si>
  <si>
    <t>Materiales y Suministros para Seguridad</t>
  </si>
  <si>
    <t>servicios, profesionales, científicos, técnicos y otros servicios</t>
  </si>
  <si>
    <t>servicios de instalación, reparación, mantenimiento y conservación</t>
  </si>
  <si>
    <t>Tranferencias internas y Asignaciones al sector público</t>
  </si>
  <si>
    <t>Transferencias al resto del Sector Público</t>
  </si>
  <si>
    <t>Subsidios y Subvenciones</t>
  </si>
  <si>
    <t>Pensiones y Jubilaciones</t>
  </si>
  <si>
    <t>Transferencias a Fideicomisos, Mandatos y Otros análogos</t>
  </si>
  <si>
    <t>Donativos</t>
  </si>
  <si>
    <t>Transferencias al Exterior</t>
  </si>
  <si>
    <t>Transferecnias a la Seguridad Social</t>
  </si>
  <si>
    <t>Vehículos y Equipo de Transporte</t>
  </si>
  <si>
    <t>Equipo de Defensa y Seguridad</t>
  </si>
  <si>
    <t>Activos intangibles</t>
  </si>
  <si>
    <t>Activos Biológicos</t>
  </si>
  <si>
    <t xml:space="preserve"> Bienes Inmuebles</t>
  </si>
  <si>
    <t>Obras Pública en bienea de Dominio Público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</si>
  <si>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</si>
  <si>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</si>
  <si>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</si>
  <si>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</si>
  <si>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</si>
  <si>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</si>
  <si>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</si>
  <si>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</si>
  <si>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</si>
  <si>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</si>
  <si>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</si>
  <si>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</si>
  <si>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</si>
  <si>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</si>
  <si>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</si>
  <si>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</si>
  <si>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</si>
  <si>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</t>
  </si>
  <si>
    <t>Apoyos Financieros</t>
  </si>
  <si>
    <t>Adeudos de Ejercicios Fiscales Anteriores (Adefas)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</si>
</sst>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3" borderId="0" xfId="0" applyFont="1" applyFill="1"/>
    <xf numFmtId="0" fontId="3" fillId="0" borderId="0" xfId="0" applyFont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43" fontId="5" fillId="0" borderId="5" xfId="1" applyFont="1" applyFill="1" applyBorder="1" applyAlignment="1">
      <alignment horizontal="right" vertical="center" wrapText="1"/>
    </xf>
    <xf numFmtId="43" fontId="5" fillId="0" borderId="4" xfId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" fontId="3" fillId="0" borderId="7" xfId="0" applyNumberFormat="1" applyFont="1" applyFill="1" applyBorder="1"/>
    <xf numFmtId="43" fontId="3" fillId="0" borderId="7" xfId="1" applyFont="1" applyFill="1" applyBorder="1"/>
    <xf numFmtId="4" fontId="3" fillId="0" borderId="0" xfId="0" applyNumberFormat="1" applyFont="1"/>
    <xf numFmtId="4" fontId="3" fillId="0" borderId="0" xfId="0" applyNumberFormat="1" applyFont="1" applyFill="1" applyBorder="1"/>
    <xf numFmtId="43" fontId="5" fillId="0" borderId="7" xfId="1" applyFont="1" applyFill="1" applyBorder="1" applyAlignment="1">
      <alignment horizontal="right" vertical="center" wrapText="1"/>
    </xf>
    <xf numFmtId="43" fontId="5" fillId="0" borderId="0" xfId="1" applyFont="1" applyFill="1" applyBorder="1" applyAlignment="1">
      <alignment horizontal="right" vertical="center" wrapText="1"/>
    </xf>
    <xf numFmtId="43" fontId="5" fillId="0" borderId="8" xfId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4" fontId="0" fillId="0" borderId="0" xfId="0" applyNumberFormat="1"/>
    <xf numFmtId="43" fontId="5" fillId="0" borderId="7" xfId="1" applyFont="1" applyFill="1" applyBorder="1"/>
    <xf numFmtId="0" fontId="3" fillId="0" borderId="0" xfId="0" applyFont="1" applyFill="1"/>
    <xf numFmtId="43" fontId="3" fillId="0" borderId="7" xfId="1" applyFont="1" applyFill="1" applyBorder="1" applyAlignment="1">
      <alignment horizontal="right" vertical="center" wrapText="1"/>
    </xf>
    <xf numFmtId="43" fontId="3" fillId="0" borderId="0" xfId="0" applyNumberFormat="1" applyFont="1"/>
    <xf numFmtId="43" fontId="5" fillId="0" borderId="0" xfId="1" applyFont="1" applyFill="1" applyBorder="1"/>
    <xf numFmtId="4" fontId="5" fillId="0" borderId="7" xfId="0" applyNumberFormat="1" applyFont="1" applyFill="1" applyBorder="1"/>
    <xf numFmtId="4" fontId="5" fillId="0" borderId="0" xfId="0" applyNumberFormat="1" applyFont="1" applyFill="1" applyBorder="1"/>
    <xf numFmtId="0" fontId="5" fillId="3" borderId="0" xfId="0" applyFont="1" applyFill="1"/>
    <xf numFmtId="0" fontId="5" fillId="0" borderId="9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justify" vertical="center" wrapText="1"/>
    </xf>
    <xf numFmtId="43" fontId="5" fillId="0" borderId="2" xfId="1" applyFont="1" applyFill="1" applyBorder="1" applyAlignment="1">
      <alignment vertical="center" wrapText="1"/>
    </xf>
    <xf numFmtId="0" fontId="5" fillId="0" borderId="0" xfId="0" applyFont="1"/>
    <xf numFmtId="43" fontId="5" fillId="0" borderId="0" xfId="0" applyNumberFormat="1" applyFont="1"/>
    <xf numFmtId="0" fontId="7" fillId="0" borderId="0" xfId="0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tabSelected="1" workbookViewId="0">
      <selection activeCell="G88" sqref="G88"/>
    </sheetView>
  </sheetViews>
  <sheetFormatPr baseColWidth="10" defaultColWidth="11.44140625" defaultRowHeight="13.2" x14ac:dyDescent="0.25"/>
  <cols>
    <col min="1" max="1" width="2.44140625" style="1" customWidth="1"/>
    <col min="2" max="2" width="4.5546875" style="2" customWidth="1"/>
    <col min="3" max="3" width="52.6640625" style="2" customWidth="1"/>
    <col min="4" max="4" width="14.6640625" style="2" customWidth="1"/>
    <col min="5" max="5" width="14.5546875" style="2" customWidth="1"/>
    <col min="6" max="6" width="16.33203125" style="2" customWidth="1"/>
    <col min="7" max="7" width="15.44140625" style="2" customWidth="1"/>
    <col min="8" max="8" width="14.5546875" style="2" customWidth="1"/>
    <col min="9" max="10" width="15" style="2" customWidth="1"/>
    <col min="11" max="11" width="14.44140625" style="2" customWidth="1"/>
    <col min="12" max="12" width="3.6640625" style="1" customWidth="1"/>
    <col min="13" max="13" width="13.109375" style="2" bestFit="1" customWidth="1"/>
    <col min="14" max="14" width="12.6640625" style="2" bestFit="1" customWidth="1"/>
    <col min="15" max="16384" width="11.44140625" style="2"/>
  </cols>
  <sheetData>
    <row r="1" spans="1:14" ht="14.25" customHeight="1" x14ac:dyDescent="0.25">
      <c r="A1" s="2"/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</row>
    <row r="2" spans="1:14" ht="14.25" customHeight="1" x14ac:dyDescent="0.25">
      <c r="A2" s="2"/>
      <c r="B2" s="41" t="s">
        <v>1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ht="14.25" customHeight="1" x14ac:dyDescent="0.25">
      <c r="A3" s="2"/>
      <c r="B3" s="41" t="s">
        <v>2</v>
      </c>
      <c r="C3" s="41"/>
      <c r="D3" s="41"/>
      <c r="E3" s="41"/>
      <c r="F3" s="41"/>
      <c r="G3" s="41"/>
      <c r="H3" s="41"/>
      <c r="I3" s="41"/>
      <c r="J3" s="41"/>
      <c r="K3" s="41"/>
    </row>
    <row r="4" spans="1:14" s="1" customFormat="1" ht="6.75" customHeight="1" x14ac:dyDescent="0.25"/>
    <row r="5" spans="1:14" s="1" customFormat="1" ht="18" customHeight="1" x14ac:dyDescent="0.25">
      <c r="C5" s="3" t="s">
        <v>3</v>
      </c>
      <c r="D5" s="4" t="s">
        <v>4</v>
      </c>
      <c r="E5" s="4"/>
      <c r="F5" s="4"/>
      <c r="G5" s="4"/>
      <c r="H5" s="5"/>
      <c r="I5" s="5"/>
      <c r="J5" s="5"/>
    </row>
    <row r="6" spans="1:14" s="1" customFormat="1" ht="6.75" customHeight="1" x14ac:dyDescent="0.25"/>
    <row r="7" spans="1:14" x14ac:dyDescent="0.25">
      <c r="A7" s="2"/>
      <c r="B7" s="42" t="s">
        <v>5</v>
      </c>
      <c r="C7" s="42"/>
      <c r="D7" s="43" t="s">
        <v>6</v>
      </c>
      <c r="E7" s="43"/>
      <c r="F7" s="43"/>
      <c r="G7" s="43"/>
      <c r="H7" s="43"/>
      <c r="I7" s="43"/>
      <c r="J7" s="43"/>
      <c r="K7" s="43" t="s">
        <v>7</v>
      </c>
    </row>
    <row r="8" spans="1:14" ht="26.4" x14ac:dyDescent="0.25">
      <c r="A8" s="2"/>
      <c r="B8" s="42"/>
      <c r="C8" s="42"/>
      <c r="D8" s="6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43"/>
    </row>
    <row r="9" spans="1:14" ht="11.25" customHeight="1" x14ac:dyDescent="0.25">
      <c r="A9" s="2"/>
      <c r="B9" s="42"/>
      <c r="C9" s="42"/>
      <c r="D9" s="6">
        <v>1</v>
      </c>
      <c r="E9" s="6">
        <v>2</v>
      </c>
      <c r="F9" s="6" t="s">
        <v>15</v>
      </c>
      <c r="G9" s="6">
        <v>4</v>
      </c>
      <c r="H9" s="6">
        <v>5</v>
      </c>
      <c r="I9" s="6">
        <v>6</v>
      </c>
      <c r="J9" s="6">
        <v>7</v>
      </c>
      <c r="K9" s="6" t="s">
        <v>16</v>
      </c>
    </row>
    <row r="10" spans="1:14" x14ac:dyDescent="0.25">
      <c r="A10" s="2"/>
      <c r="B10" s="39" t="s">
        <v>17</v>
      </c>
      <c r="C10" s="40"/>
      <c r="D10" s="7">
        <f>SUM(D11:D15)</f>
        <v>28092016.350000001</v>
      </c>
      <c r="E10" s="8">
        <f>SUM(E11:E15)</f>
        <v>324792.56999999995</v>
      </c>
      <c r="F10" s="7">
        <f>+D10+E10</f>
        <v>28416808.920000002</v>
      </c>
      <c r="G10" s="7">
        <f>SUM(G11:G15)</f>
        <v>8814691.0899999999</v>
      </c>
      <c r="H10" s="7">
        <f>SUM(H11:H15)</f>
        <v>8814691.0899999999</v>
      </c>
      <c r="I10" s="7">
        <f>SUM(I11:I15)</f>
        <v>8814691.0899999999</v>
      </c>
      <c r="J10" s="7">
        <f>SUM(J11:J15)</f>
        <v>8814691.0899999999</v>
      </c>
      <c r="K10" s="7">
        <f>+F10-H10</f>
        <v>19602117.830000002</v>
      </c>
    </row>
    <row r="11" spans="1:14" ht="14.4" customHeight="1" x14ac:dyDescent="0.25">
      <c r="A11" s="2"/>
      <c r="B11" s="9"/>
      <c r="C11" s="10" t="s">
        <v>18</v>
      </c>
      <c r="D11" s="11">
        <v>14495515.550000001</v>
      </c>
      <c r="E11" s="12">
        <v>0</v>
      </c>
      <c r="F11" s="11">
        <f>+D11+E11</f>
        <v>14495515.550000001</v>
      </c>
      <c r="G11" s="12">
        <v>4769882.87</v>
      </c>
      <c r="H11" s="12">
        <v>4769882.87</v>
      </c>
      <c r="I11" s="12">
        <v>4769882.87</v>
      </c>
      <c r="J11" s="12">
        <v>4769882.87</v>
      </c>
      <c r="K11" s="12">
        <f>+F11-H11</f>
        <v>9725632.6799999997</v>
      </c>
      <c r="M11" s="13"/>
      <c r="N11" s="13"/>
    </row>
    <row r="12" spans="1:14" ht="14.4" customHeight="1" x14ac:dyDescent="0.25">
      <c r="A12" s="2"/>
      <c r="B12" s="9"/>
      <c r="C12" s="10" t="s">
        <v>19</v>
      </c>
      <c r="D12" s="11">
        <v>6962341.9000000004</v>
      </c>
      <c r="E12" s="12">
        <v>20000</v>
      </c>
      <c r="F12" s="11">
        <f t="shared" ref="F12:F27" si="0">+D12+E12</f>
        <v>6982341.9000000004</v>
      </c>
      <c r="G12" s="12">
        <v>1682735.11</v>
      </c>
      <c r="H12" s="12">
        <v>1682735.11</v>
      </c>
      <c r="I12" s="12">
        <v>1682735.11</v>
      </c>
      <c r="J12" s="12">
        <v>1682735.11</v>
      </c>
      <c r="K12" s="12">
        <f t="shared" ref="K12:K27" si="1">+F12-H12</f>
        <v>5299606.79</v>
      </c>
      <c r="N12" s="13"/>
    </row>
    <row r="13" spans="1:14" ht="14.4" customHeight="1" x14ac:dyDescent="0.25">
      <c r="A13" s="2"/>
      <c r="B13" s="9"/>
      <c r="C13" s="10" t="s">
        <v>20</v>
      </c>
      <c r="D13" s="11">
        <v>682782.34</v>
      </c>
      <c r="E13" s="14">
        <v>261366.97</v>
      </c>
      <c r="F13" s="11">
        <f t="shared" si="0"/>
        <v>944149.30999999994</v>
      </c>
      <c r="G13" s="12">
        <v>119733.92</v>
      </c>
      <c r="H13" s="12">
        <v>119733.92</v>
      </c>
      <c r="I13" s="12">
        <v>119733.92</v>
      </c>
      <c r="J13" s="12">
        <v>119733.92</v>
      </c>
      <c r="K13" s="12">
        <f t="shared" si="1"/>
        <v>824415.3899999999</v>
      </c>
    </row>
    <row r="14" spans="1:14" ht="14.4" customHeight="1" x14ac:dyDescent="0.25">
      <c r="A14" s="2"/>
      <c r="B14" s="9"/>
      <c r="C14" s="10" t="s">
        <v>21</v>
      </c>
      <c r="D14" s="11">
        <v>2242576.02</v>
      </c>
      <c r="E14" s="14">
        <v>0</v>
      </c>
      <c r="F14" s="11">
        <f t="shared" si="0"/>
        <v>2242576.02</v>
      </c>
      <c r="G14" s="12">
        <v>986767.6</v>
      </c>
      <c r="H14" s="12">
        <v>986767.6</v>
      </c>
      <c r="I14" s="12">
        <v>986767.6</v>
      </c>
      <c r="J14" s="12">
        <v>986767.6</v>
      </c>
      <c r="K14" s="12">
        <f t="shared" si="1"/>
        <v>1255808.42</v>
      </c>
    </row>
    <row r="15" spans="1:14" ht="14.4" customHeight="1" x14ac:dyDescent="0.25">
      <c r="A15" s="2"/>
      <c r="B15" s="9"/>
      <c r="C15" s="10" t="s">
        <v>22</v>
      </c>
      <c r="D15" s="11">
        <v>3708800.54</v>
      </c>
      <c r="E15" s="12">
        <v>43425.599999999999</v>
      </c>
      <c r="F15" s="11">
        <f t="shared" si="0"/>
        <v>3752226.14</v>
      </c>
      <c r="G15" s="12">
        <v>1255571.5900000001</v>
      </c>
      <c r="H15" s="12">
        <v>1255571.5900000001</v>
      </c>
      <c r="I15" s="12">
        <v>1255571.5900000001</v>
      </c>
      <c r="J15" s="12">
        <v>1255571.5900000001</v>
      </c>
      <c r="K15" s="12">
        <f t="shared" si="1"/>
        <v>2496654.5499999998</v>
      </c>
    </row>
    <row r="16" spans="1:14" ht="14.4" customHeight="1" x14ac:dyDescent="0.25">
      <c r="A16" s="2"/>
      <c r="B16" s="9"/>
      <c r="C16" s="10" t="s">
        <v>48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3" ht="14.4" customHeight="1" x14ac:dyDescent="0.25">
      <c r="A17" s="2"/>
      <c r="B17" s="9"/>
      <c r="C17" s="10" t="s">
        <v>49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3" ht="14.4" customHeight="1" x14ac:dyDescent="0.25">
      <c r="A18" s="2"/>
      <c r="B18" s="36" t="s">
        <v>23</v>
      </c>
      <c r="C18" s="37"/>
      <c r="D18" s="15">
        <f>SUM(D19:D27)</f>
        <v>1003710.5899999999</v>
      </c>
      <c r="E18" s="16">
        <f>SUM(E19:E27)</f>
        <v>102442.03</v>
      </c>
      <c r="F18" s="15">
        <f>+D18+E18</f>
        <v>1106152.6199999999</v>
      </c>
      <c r="G18" s="15">
        <f>SUM(G19:G27)</f>
        <v>233942.8</v>
      </c>
      <c r="H18" s="15">
        <f>SUM(H19:H27)</f>
        <v>233942.8</v>
      </c>
      <c r="I18" s="15">
        <f>SUM(I19:I27)</f>
        <v>233942.8</v>
      </c>
      <c r="J18" s="17">
        <f>SUM(J19:J27)</f>
        <v>233942.8</v>
      </c>
      <c r="K18" s="15">
        <f>+F18-H18</f>
        <v>872209.81999999983</v>
      </c>
    </row>
    <row r="19" spans="1:13" ht="14.4" customHeight="1" x14ac:dyDescent="0.3">
      <c r="A19" s="2"/>
      <c r="B19" s="18"/>
      <c r="C19" s="19" t="s">
        <v>50</v>
      </c>
      <c r="D19" s="11">
        <v>213385.24</v>
      </c>
      <c r="E19" s="20">
        <v>41626.199999999997</v>
      </c>
      <c r="F19" s="11">
        <f t="shared" si="0"/>
        <v>255011.44</v>
      </c>
      <c r="G19" s="12">
        <v>32224.57</v>
      </c>
      <c r="H19" s="12">
        <v>32224.57</v>
      </c>
      <c r="I19" s="12">
        <v>32224.57</v>
      </c>
      <c r="J19" s="12">
        <v>32224.57</v>
      </c>
      <c r="K19" s="12">
        <f t="shared" si="1"/>
        <v>222786.87</v>
      </c>
      <c r="M19" s="13"/>
    </row>
    <row r="20" spans="1:13" ht="14.4" customHeight="1" x14ac:dyDescent="0.3">
      <c r="A20" s="2"/>
      <c r="B20" s="18"/>
      <c r="C20" s="19" t="s">
        <v>24</v>
      </c>
      <c r="D20" s="11">
        <v>63500</v>
      </c>
      <c r="E20" s="20">
        <v>20752</v>
      </c>
      <c r="F20" s="11">
        <f t="shared" si="0"/>
        <v>84252</v>
      </c>
      <c r="G20" s="12">
        <v>30321.31</v>
      </c>
      <c r="H20" s="12">
        <v>30321.31</v>
      </c>
      <c r="I20" s="12">
        <v>30321.31</v>
      </c>
      <c r="J20" s="12">
        <v>30321.31</v>
      </c>
      <c r="K20" s="12">
        <f t="shared" si="1"/>
        <v>53930.69</v>
      </c>
    </row>
    <row r="21" spans="1:13" s="22" customFormat="1" ht="14.4" customHeight="1" x14ac:dyDescent="0.3">
      <c r="B21" s="18"/>
      <c r="C21" s="19" t="s">
        <v>51</v>
      </c>
      <c r="D21" s="21">
        <v>0</v>
      </c>
      <c r="E21" s="20">
        <v>0</v>
      </c>
      <c r="F21" s="11">
        <f t="shared" si="0"/>
        <v>0</v>
      </c>
      <c r="G21" s="12">
        <v>0</v>
      </c>
      <c r="H21" s="12">
        <v>0</v>
      </c>
      <c r="I21" s="12">
        <v>0</v>
      </c>
      <c r="J21" s="12">
        <v>0</v>
      </c>
      <c r="K21" s="12">
        <f t="shared" si="1"/>
        <v>0</v>
      </c>
    </row>
    <row r="22" spans="1:13" ht="14.4" customHeight="1" x14ac:dyDescent="0.3">
      <c r="A22" s="2"/>
      <c r="B22" s="18"/>
      <c r="C22" s="19" t="s">
        <v>52</v>
      </c>
      <c r="D22" s="11">
        <v>49563.360000000001</v>
      </c>
      <c r="E22" s="20">
        <v>20373.830000000002</v>
      </c>
      <c r="F22" s="11">
        <f t="shared" si="0"/>
        <v>69937.19</v>
      </c>
      <c r="G22" s="12">
        <v>26795.27</v>
      </c>
      <c r="H22" s="12">
        <v>26795.27</v>
      </c>
      <c r="I22" s="12">
        <v>26795.27</v>
      </c>
      <c r="J22" s="12">
        <v>26795.27</v>
      </c>
      <c r="K22" s="12">
        <f t="shared" si="1"/>
        <v>43141.919999999998</v>
      </c>
    </row>
    <row r="23" spans="1:13" ht="14.4" customHeight="1" x14ac:dyDescent="0.3">
      <c r="A23" s="2"/>
      <c r="B23" s="18"/>
      <c r="C23" s="19" t="s">
        <v>25</v>
      </c>
      <c r="D23" s="11">
        <v>119435.8</v>
      </c>
      <c r="E23" s="20">
        <v>-24800</v>
      </c>
      <c r="F23" s="11">
        <f t="shared" si="0"/>
        <v>94635.8</v>
      </c>
      <c r="G23" s="12">
        <v>12968.8</v>
      </c>
      <c r="H23" s="12">
        <v>12968.8</v>
      </c>
      <c r="I23" s="12">
        <v>12968.8</v>
      </c>
      <c r="J23" s="12">
        <v>12968.8</v>
      </c>
      <c r="K23" s="12">
        <f t="shared" si="1"/>
        <v>81667</v>
      </c>
    </row>
    <row r="24" spans="1:13" ht="14.4" customHeight="1" x14ac:dyDescent="0.3">
      <c r="A24" s="2"/>
      <c r="B24" s="18"/>
      <c r="C24" s="19" t="s">
        <v>26</v>
      </c>
      <c r="D24" s="11">
        <v>320000</v>
      </c>
      <c r="E24" s="20">
        <v>0</v>
      </c>
      <c r="F24" s="11">
        <f t="shared" si="0"/>
        <v>320000</v>
      </c>
      <c r="G24" s="12">
        <v>103158.67</v>
      </c>
      <c r="H24" s="12">
        <v>103158.67</v>
      </c>
      <c r="I24" s="12">
        <v>103158.67</v>
      </c>
      <c r="J24" s="12">
        <v>103158.67</v>
      </c>
      <c r="K24" s="12">
        <f t="shared" si="1"/>
        <v>216841.33000000002</v>
      </c>
    </row>
    <row r="25" spans="1:13" ht="14.4" customHeight="1" x14ac:dyDescent="0.3">
      <c r="A25" s="2"/>
      <c r="B25" s="18"/>
      <c r="C25" s="19" t="s">
        <v>53</v>
      </c>
      <c r="D25" s="11">
        <v>188826.19</v>
      </c>
      <c r="E25" s="20">
        <v>0</v>
      </c>
      <c r="F25" s="11">
        <f t="shared" si="0"/>
        <v>188826.19</v>
      </c>
      <c r="G25" s="12">
        <v>0</v>
      </c>
      <c r="H25" s="12">
        <v>0</v>
      </c>
      <c r="I25" s="12">
        <v>0</v>
      </c>
      <c r="J25" s="12">
        <v>0</v>
      </c>
      <c r="K25" s="12">
        <f t="shared" si="1"/>
        <v>188826.19</v>
      </c>
    </row>
    <row r="26" spans="1:13" ht="14.4" customHeight="1" x14ac:dyDescent="0.25">
      <c r="A26" s="2"/>
      <c r="B26" s="18"/>
      <c r="C26" s="19" t="s">
        <v>54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</row>
    <row r="27" spans="1:13" ht="14.4" customHeight="1" x14ac:dyDescent="0.3">
      <c r="A27" s="2"/>
      <c r="B27" s="9"/>
      <c r="C27" s="19" t="s">
        <v>27</v>
      </c>
      <c r="D27" s="11">
        <v>49000</v>
      </c>
      <c r="E27" s="20">
        <v>44490</v>
      </c>
      <c r="F27" s="11">
        <f t="shared" si="0"/>
        <v>93490</v>
      </c>
      <c r="G27" s="12">
        <v>28474.18</v>
      </c>
      <c r="H27" s="12">
        <v>28474.18</v>
      </c>
      <c r="I27" s="12">
        <v>28474.18</v>
      </c>
      <c r="J27" s="12">
        <v>28474.18</v>
      </c>
      <c r="K27" s="12">
        <f t="shared" si="1"/>
        <v>65015.82</v>
      </c>
    </row>
    <row r="28" spans="1:13" ht="14.4" customHeight="1" x14ac:dyDescent="0.25">
      <c r="A28" s="2"/>
      <c r="B28" s="36" t="s">
        <v>28</v>
      </c>
      <c r="C28" s="37"/>
      <c r="D28" s="15">
        <f>SUBTOTAL(9,D29:D37)</f>
        <v>5158928.4000000004</v>
      </c>
      <c r="E28" s="15">
        <f>SUBTOTAL(9,E29:E37)</f>
        <v>910102.45</v>
      </c>
      <c r="F28" s="15">
        <f>+D28+E28</f>
        <v>6069030.8500000006</v>
      </c>
      <c r="G28" s="15">
        <f>SUM(G29:G37)</f>
        <v>1123175.6299999999</v>
      </c>
      <c r="H28" s="15">
        <f>SUM(H29:H37)</f>
        <v>1123175.6299999999</v>
      </c>
      <c r="I28" s="15">
        <f>SUM(I29:I37)</f>
        <v>1123175.6299999999</v>
      </c>
      <c r="J28" s="17">
        <f>SUM(J29:J37)</f>
        <v>1123175.6299999999</v>
      </c>
      <c r="K28" s="15">
        <f>+F28-H28</f>
        <v>4945855.2200000007</v>
      </c>
    </row>
    <row r="29" spans="1:13" ht="14.4" customHeight="1" x14ac:dyDescent="0.25">
      <c r="A29" s="2"/>
      <c r="B29" s="9"/>
      <c r="C29" s="19" t="s">
        <v>29</v>
      </c>
      <c r="D29" s="11">
        <v>551618.91</v>
      </c>
      <c r="E29" s="12">
        <v>36000</v>
      </c>
      <c r="F29" s="11">
        <f>+D29+E29</f>
        <v>587618.91</v>
      </c>
      <c r="G29" s="12">
        <v>218422.78</v>
      </c>
      <c r="H29" s="12">
        <v>218422.78</v>
      </c>
      <c r="I29" s="12">
        <v>218422.78</v>
      </c>
      <c r="J29" s="12">
        <v>218422.78</v>
      </c>
      <c r="K29" s="12">
        <f>+F29-H29</f>
        <v>369196.13</v>
      </c>
    </row>
    <row r="30" spans="1:13" ht="14.4" customHeight="1" x14ac:dyDescent="0.25">
      <c r="A30" s="2"/>
      <c r="B30" s="9"/>
      <c r="C30" s="19" t="s">
        <v>30</v>
      </c>
      <c r="D30" s="11">
        <v>331810.40000000002</v>
      </c>
      <c r="E30" s="14">
        <v>63732</v>
      </c>
      <c r="F30" s="11">
        <f t="shared" ref="F30:F37" si="2">+D30+E30</f>
        <v>395542.4</v>
      </c>
      <c r="G30" s="12">
        <v>0</v>
      </c>
      <c r="H30" s="12">
        <v>0</v>
      </c>
      <c r="I30" s="12">
        <v>0</v>
      </c>
      <c r="J30" s="12">
        <v>0</v>
      </c>
      <c r="K30" s="12">
        <f>+F30-H30</f>
        <v>395542.4</v>
      </c>
    </row>
    <row r="31" spans="1:13" ht="14.4" customHeight="1" x14ac:dyDescent="0.25">
      <c r="A31" s="2"/>
      <c r="B31" s="9"/>
      <c r="C31" s="19" t="s">
        <v>55</v>
      </c>
      <c r="D31" s="11">
        <v>1695898.44</v>
      </c>
      <c r="E31" s="14">
        <v>145668</v>
      </c>
      <c r="F31" s="11">
        <f t="shared" si="2"/>
        <v>1841566.44</v>
      </c>
      <c r="G31" s="12">
        <v>267013.36</v>
      </c>
      <c r="H31" s="12">
        <v>267013.36</v>
      </c>
      <c r="I31" s="12">
        <v>267013.36</v>
      </c>
      <c r="J31" s="12">
        <v>267013.36</v>
      </c>
      <c r="K31" s="12">
        <f t="shared" ref="K31:K69" si="3">+F31-H31</f>
        <v>1574553.08</v>
      </c>
    </row>
    <row r="32" spans="1:13" ht="14.4" customHeight="1" x14ac:dyDescent="0.25">
      <c r="A32" s="2"/>
      <c r="B32" s="9"/>
      <c r="C32" s="19" t="s">
        <v>31</v>
      </c>
      <c r="D32" s="11">
        <v>308595.40000000002</v>
      </c>
      <c r="E32" s="14">
        <v>38000</v>
      </c>
      <c r="F32" s="11">
        <f t="shared" si="2"/>
        <v>346595.4</v>
      </c>
      <c r="G32" s="12">
        <v>27161.83</v>
      </c>
      <c r="H32" s="12">
        <v>27161.83</v>
      </c>
      <c r="I32" s="12">
        <v>27161.83</v>
      </c>
      <c r="J32" s="12">
        <v>27161.83</v>
      </c>
      <c r="K32" s="12">
        <f t="shared" si="3"/>
        <v>319433.57</v>
      </c>
    </row>
    <row r="33" spans="1:14" ht="14.4" customHeight="1" x14ac:dyDescent="0.25">
      <c r="A33" s="2"/>
      <c r="B33" s="9"/>
      <c r="C33" s="19" t="s">
        <v>56</v>
      </c>
      <c r="D33" s="11">
        <v>1422527.37</v>
      </c>
      <c r="E33" s="14">
        <v>106302.26</v>
      </c>
      <c r="F33" s="11">
        <f t="shared" si="2"/>
        <v>1528829.6300000001</v>
      </c>
      <c r="G33" s="12">
        <v>215879.33</v>
      </c>
      <c r="H33" s="12">
        <v>215879.33</v>
      </c>
      <c r="I33" s="12">
        <v>215879.33</v>
      </c>
      <c r="J33" s="12">
        <v>215879.33</v>
      </c>
      <c r="K33" s="12">
        <f t="shared" si="3"/>
        <v>1312950.3</v>
      </c>
    </row>
    <row r="34" spans="1:14" ht="14.4" customHeight="1" x14ac:dyDescent="0.25">
      <c r="A34" s="2"/>
      <c r="B34" s="9"/>
      <c r="C34" s="19" t="s">
        <v>32</v>
      </c>
      <c r="D34" s="11">
        <v>209747.4</v>
      </c>
      <c r="E34" s="12">
        <v>0</v>
      </c>
      <c r="F34" s="11">
        <f t="shared" si="2"/>
        <v>209747.4</v>
      </c>
      <c r="G34" s="12">
        <v>0</v>
      </c>
      <c r="H34" s="12">
        <v>0</v>
      </c>
      <c r="I34" s="12">
        <v>0</v>
      </c>
      <c r="J34" s="12">
        <v>0</v>
      </c>
      <c r="K34" s="12">
        <f t="shared" si="3"/>
        <v>209747.4</v>
      </c>
    </row>
    <row r="35" spans="1:14" ht="14.4" customHeight="1" x14ac:dyDescent="0.25">
      <c r="A35" s="2"/>
      <c r="B35" s="9"/>
      <c r="C35" s="19" t="s">
        <v>33</v>
      </c>
      <c r="D35" s="11">
        <v>116408.36</v>
      </c>
      <c r="E35" s="14">
        <v>5748</v>
      </c>
      <c r="F35" s="11">
        <f t="shared" si="2"/>
        <v>122156.36</v>
      </c>
      <c r="G35" s="12">
        <v>27807.69</v>
      </c>
      <c r="H35" s="12">
        <v>27807.69</v>
      </c>
      <c r="I35" s="12">
        <v>27807.69</v>
      </c>
      <c r="J35" s="12">
        <v>27807.69</v>
      </c>
      <c r="K35" s="12">
        <f t="shared" si="3"/>
        <v>94348.67</v>
      </c>
    </row>
    <row r="36" spans="1:14" ht="14.4" customHeight="1" x14ac:dyDescent="0.25">
      <c r="B36" s="9"/>
      <c r="C36" s="19" t="s">
        <v>34</v>
      </c>
      <c r="D36" s="11">
        <v>278760.44</v>
      </c>
      <c r="E36" s="14">
        <v>266782.46000000002</v>
      </c>
      <c r="F36" s="11">
        <f t="shared" si="2"/>
        <v>545542.9</v>
      </c>
      <c r="G36" s="12">
        <v>30660.639999999999</v>
      </c>
      <c r="H36" s="12">
        <v>30660.639999999999</v>
      </c>
      <c r="I36" s="12">
        <v>30660.639999999999</v>
      </c>
      <c r="J36" s="12">
        <v>30660.639999999999</v>
      </c>
      <c r="K36" s="12">
        <f t="shared" si="3"/>
        <v>514882.26</v>
      </c>
    </row>
    <row r="37" spans="1:14" ht="14.4" customHeight="1" x14ac:dyDescent="0.25">
      <c r="B37" s="9"/>
      <c r="C37" s="19" t="s">
        <v>35</v>
      </c>
      <c r="D37" s="11">
        <v>243561.68</v>
      </c>
      <c r="E37" s="14">
        <v>247869.73</v>
      </c>
      <c r="F37" s="11">
        <f t="shared" si="2"/>
        <v>491431.41000000003</v>
      </c>
      <c r="G37" s="12">
        <v>336230</v>
      </c>
      <c r="H37" s="12">
        <v>336230</v>
      </c>
      <c r="I37" s="12">
        <v>336230</v>
      </c>
      <c r="J37" s="12">
        <v>336230</v>
      </c>
      <c r="K37" s="12">
        <f t="shared" si="3"/>
        <v>155201.41000000003</v>
      </c>
    </row>
    <row r="38" spans="1:14" ht="14.4" customHeight="1" x14ac:dyDescent="0.25">
      <c r="B38" s="36" t="s">
        <v>36</v>
      </c>
      <c r="C38" s="37"/>
      <c r="D38" s="15">
        <f>SUM(D42:D42)</f>
        <v>226500</v>
      </c>
      <c r="E38" s="16">
        <f>SUM(E42:E42)</f>
        <v>122018.92</v>
      </c>
      <c r="F38" s="15">
        <f>+D38+E38</f>
        <v>348518.92</v>
      </c>
      <c r="G38" s="15">
        <f>+G42</f>
        <v>106349.05</v>
      </c>
      <c r="H38" s="17">
        <f>+H42</f>
        <v>106349.05</v>
      </c>
      <c r="I38" s="15">
        <f>+I42</f>
        <v>106349.05</v>
      </c>
      <c r="J38" s="15">
        <f>+J42</f>
        <v>106349.05</v>
      </c>
      <c r="K38" s="15">
        <f>+K42</f>
        <v>242169.87</v>
      </c>
    </row>
    <row r="39" spans="1:14" ht="14.4" customHeight="1" x14ac:dyDescent="0.25">
      <c r="B39" s="18"/>
      <c r="C39" s="19" t="s">
        <v>57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</row>
    <row r="40" spans="1:14" ht="14.4" customHeight="1" x14ac:dyDescent="0.25">
      <c r="B40" s="18"/>
      <c r="C40" s="19" t="s">
        <v>58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</row>
    <row r="41" spans="1:14" ht="14.4" customHeight="1" x14ac:dyDescent="0.25">
      <c r="B41" s="18"/>
      <c r="C41" s="19" t="s">
        <v>59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</row>
    <row r="42" spans="1:14" ht="14.4" customHeight="1" x14ac:dyDescent="0.25">
      <c r="B42" s="9"/>
      <c r="C42" s="10" t="s">
        <v>37</v>
      </c>
      <c r="D42" s="23">
        <v>226500</v>
      </c>
      <c r="E42" s="14">
        <v>122018.92</v>
      </c>
      <c r="F42" s="11">
        <f>+D42+E42</f>
        <v>348518.92</v>
      </c>
      <c r="G42" s="12">
        <v>106349.05</v>
      </c>
      <c r="H42" s="12">
        <v>106349.05</v>
      </c>
      <c r="I42" s="12">
        <v>106349.05</v>
      </c>
      <c r="J42" s="12">
        <v>106349.05</v>
      </c>
      <c r="K42" s="12">
        <f t="shared" si="3"/>
        <v>242169.87</v>
      </c>
    </row>
    <row r="43" spans="1:14" ht="14.4" customHeight="1" x14ac:dyDescent="0.25">
      <c r="B43" s="9"/>
      <c r="C43" s="10" t="s">
        <v>60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</row>
    <row r="44" spans="1:14" ht="14.4" customHeight="1" x14ac:dyDescent="0.25">
      <c r="B44" s="9"/>
      <c r="C44" s="19" t="s">
        <v>61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</row>
    <row r="45" spans="1:14" ht="14.4" customHeight="1" x14ac:dyDescent="0.25">
      <c r="B45" s="9"/>
      <c r="C45" s="2" t="s">
        <v>64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</row>
    <row r="46" spans="1:14" ht="14.4" customHeight="1" x14ac:dyDescent="0.25">
      <c r="B46" s="9"/>
      <c r="C46" s="10" t="s">
        <v>62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</row>
    <row r="47" spans="1:14" ht="14.4" customHeight="1" x14ac:dyDescent="0.25">
      <c r="B47" s="9"/>
      <c r="C47" s="10" t="s">
        <v>63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</row>
    <row r="48" spans="1:14" ht="14.4" customHeight="1" x14ac:dyDescent="0.25">
      <c r="B48" s="36" t="s">
        <v>38</v>
      </c>
      <c r="C48" s="37"/>
      <c r="D48" s="15">
        <f>SUM(D49:D54)</f>
        <v>500000</v>
      </c>
      <c r="E48" s="16">
        <f t="shared" ref="E48:K48" si="4">SUM(E49:E54)</f>
        <v>57045</v>
      </c>
      <c r="F48" s="15">
        <f t="shared" si="4"/>
        <v>557045</v>
      </c>
      <c r="G48" s="15">
        <f t="shared" si="4"/>
        <v>0</v>
      </c>
      <c r="H48" s="15">
        <f>SUM(H49:H54)</f>
        <v>0</v>
      </c>
      <c r="I48" s="15">
        <f>SUM(I49:I54)</f>
        <v>0</v>
      </c>
      <c r="J48" s="17">
        <f>SUM(J49:J54)</f>
        <v>0</v>
      </c>
      <c r="K48" s="15">
        <f t="shared" si="4"/>
        <v>557045</v>
      </c>
      <c r="M48" s="13"/>
      <c r="N48" s="24"/>
    </row>
    <row r="49" spans="2:14" ht="14.4" customHeight="1" x14ac:dyDescent="0.25">
      <c r="B49" s="9"/>
      <c r="C49" s="19" t="s">
        <v>39</v>
      </c>
      <c r="D49" s="11">
        <v>300000</v>
      </c>
      <c r="E49" s="14">
        <v>152545</v>
      </c>
      <c r="F49" s="11">
        <f>+D49+E49</f>
        <v>452545</v>
      </c>
      <c r="G49" s="12">
        <v>0</v>
      </c>
      <c r="H49" s="12">
        <v>0</v>
      </c>
      <c r="I49" s="12">
        <v>0</v>
      </c>
      <c r="J49" s="12">
        <v>0</v>
      </c>
      <c r="K49" s="12">
        <f t="shared" si="3"/>
        <v>452545</v>
      </c>
    </row>
    <row r="50" spans="2:14" ht="14.4" customHeight="1" x14ac:dyDescent="0.25">
      <c r="B50" s="9"/>
      <c r="C50" s="19" t="s">
        <v>40</v>
      </c>
      <c r="D50" s="12">
        <v>65000</v>
      </c>
      <c r="E50" s="14">
        <v>-47000</v>
      </c>
      <c r="F50" s="11">
        <f>+D50+E50</f>
        <v>18000</v>
      </c>
      <c r="G50" s="12">
        <v>0</v>
      </c>
      <c r="H50" s="12">
        <v>0</v>
      </c>
      <c r="I50" s="12">
        <v>0</v>
      </c>
      <c r="J50" s="12">
        <v>0</v>
      </c>
      <c r="K50" s="12">
        <f t="shared" si="3"/>
        <v>18000</v>
      </c>
    </row>
    <row r="51" spans="2:14" ht="14.4" customHeight="1" x14ac:dyDescent="0.25">
      <c r="B51" s="9"/>
      <c r="C51" s="19" t="s">
        <v>41</v>
      </c>
      <c r="D51" s="12">
        <v>50000</v>
      </c>
      <c r="E51" s="11">
        <v>-37500</v>
      </c>
      <c r="F51" s="11">
        <f>+D51+E51</f>
        <v>12500</v>
      </c>
      <c r="G51" s="12">
        <v>0</v>
      </c>
      <c r="H51" s="12">
        <v>0</v>
      </c>
      <c r="I51" s="12">
        <v>0</v>
      </c>
      <c r="J51" s="12">
        <v>0</v>
      </c>
      <c r="K51" s="12">
        <f t="shared" si="3"/>
        <v>12500</v>
      </c>
    </row>
    <row r="52" spans="2:14" ht="14.4" customHeight="1" x14ac:dyDescent="0.25">
      <c r="B52" s="9"/>
      <c r="C52" s="19" t="s">
        <v>65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</row>
    <row r="53" spans="2:14" ht="14.4" customHeight="1" x14ac:dyDescent="0.25">
      <c r="B53" s="9"/>
      <c r="C53" s="19" t="s">
        <v>66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</row>
    <row r="54" spans="2:14" ht="14.4" customHeight="1" x14ac:dyDescent="0.25">
      <c r="B54" s="9"/>
      <c r="C54" s="19" t="s">
        <v>42</v>
      </c>
      <c r="D54" s="12">
        <v>85000</v>
      </c>
      <c r="E54" s="14">
        <v>-11000</v>
      </c>
      <c r="F54" s="11">
        <f>+D54+E54</f>
        <v>74000</v>
      </c>
      <c r="G54" s="12">
        <v>0</v>
      </c>
      <c r="H54" s="12">
        <v>0</v>
      </c>
      <c r="I54" s="12">
        <v>0</v>
      </c>
      <c r="J54" s="12">
        <v>0</v>
      </c>
      <c r="K54" s="12">
        <f t="shared" si="3"/>
        <v>74000</v>
      </c>
    </row>
    <row r="55" spans="2:14" ht="14.4" customHeight="1" x14ac:dyDescent="0.25">
      <c r="B55" s="9"/>
      <c r="C55" s="19" t="s">
        <v>68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</row>
    <row r="56" spans="2:14" ht="14.4" customHeight="1" x14ac:dyDescent="0.25">
      <c r="B56" s="9"/>
      <c r="C56" s="2" t="s">
        <v>69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</row>
    <row r="57" spans="2:14" ht="14.4" customHeight="1" x14ac:dyDescent="0.25">
      <c r="B57" s="9"/>
      <c r="C57" s="19" t="s">
        <v>67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</row>
    <row r="58" spans="2:14" ht="14.4" customHeight="1" x14ac:dyDescent="0.25">
      <c r="B58" s="36" t="s">
        <v>43</v>
      </c>
      <c r="C58" s="37"/>
      <c r="D58" s="21">
        <f>SUBTOTAL(9,D60)</f>
        <v>0</v>
      </c>
      <c r="E58" s="25">
        <f t="shared" ref="E58:J58" si="5">SUBTOTAL(9,E60)</f>
        <v>0</v>
      </c>
      <c r="F58" s="21">
        <f t="shared" si="5"/>
        <v>0</v>
      </c>
      <c r="G58" s="15">
        <f t="shared" si="5"/>
        <v>0</v>
      </c>
      <c r="H58" s="15">
        <f t="shared" si="5"/>
        <v>0</v>
      </c>
      <c r="I58" s="15">
        <f t="shared" si="5"/>
        <v>0</v>
      </c>
      <c r="J58" s="17">
        <f t="shared" si="5"/>
        <v>0</v>
      </c>
      <c r="K58" s="21">
        <f>SUBTOTAL(9,K60)</f>
        <v>0</v>
      </c>
    </row>
    <row r="59" spans="2:14" ht="14.4" customHeight="1" x14ac:dyDescent="0.25">
      <c r="B59" s="18"/>
      <c r="C59" s="19" t="s">
        <v>70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</row>
    <row r="60" spans="2:14" ht="14.4" customHeight="1" x14ac:dyDescent="0.25">
      <c r="B60" s="9"/>
      <c r="C60" s="19" t="s">
        <v>44</v>
      </c>
      <c r="D60" s="21">
        <v>0</v>
      </c>
      <c r="E60" s="11">
        <v>0</v>
      </c>
      <c r="F60" s="11">
        <f>+D60+E60</f>
        <v>0</v>
      </c>
      <c r="G60" s="12">
        <v>0</v>
      </c>
      <c r="H60" s="12">
        <v>0</v>
      </c>
      <c r="I60" s="12">
        <v>0</v>
      </c>
      <c r="J60" s="12">
        <v>0</v>
      </c>
      <c r="K60" s="12">
        <f>+F60-H60</f>
        <v>0</v>
      </c>
    </row>
    <row r="61" spans="2:14" ht="14.4" customHeight="1" x14ac:dyDescent="0.25">
      <c r="B61" s="9"/>
      <c r="C61" s="19" t="s">
        <v>71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</row>
    <row r="62" spans="2:14" ht="14.4" customHeight="1" x14ac:dyDescent="0.25">
      <c r="B62" s="36" t="s">
        <v>45</v>
      </c>
      <c r="C62" s="37"/>
      <c r="D62" s="26">
        <f>SUBTOTAL(9,D69)</f>
        <v>0</v>
      </c>
      <c r="E62" s="27">
        <f t="shared" ref="E62:J62" si="6">SUBTOTAL(9,E69)</f>
        <v>161891.98000000001</v>
      </c>
      <c r="F62" s="26">
        <f t="shared" si="6"/>
        <v>161891.98000000001</v>
      </c>
      <c r="G62" s="21">
        <f t="shared" si="6"/>
        <v>0</v>
      </c>
      <c r="H62" s="21">
        <f t="shared" si="6"/>
        <v>0</v>
      </c>
      <c r="I62" s="21">
        <f t="shared" si="6"/>
        <v>0</v>
      </c>
      <c r="J62" s="21">
        <f t="shared" si="6"/>
        <v>0</v>
      </c>
      <c r="K62" s="21">
        <f>SUBTOTAL(9,K69)</f>
        <v>161891.98000000001</v>
      </c>
      <c r="N62" s="24"/>
    </row>
    <row r="63" spans="2:14" ht="14.4" customHeight="1" x14ac:dyDescent="0.25">
      <c r="B63" s="18"/>
      <c r="C63" s="19" t="s">
        <v>72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N63" s="24"/>
    </row>
    <row r="64" spans="2:14" ht="14.4" customHeight="1" x14ac:dyDescent="0.25">
      <c r="B64" s="18"/>
      <c r="C64" s="19" t="s">
        <v>73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N64" s="24"/>
    </row>
    <row r="65" spans="2:14" ht="14.4" customHeight="1" x14ac:dyDescent="0.25">
      <c r="B65" s="18"/>
      <c r="C65" s="19" t="s">
        <v>74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N65" s="24"/>
    </row>
    <row r="66" spans="2:14" ht="14.4" customHeight="1" x14ac:dyDescent="0.25">
      <c r="B66" s="18"/>
      <c r="C66" s="19" t="s">
        <v>75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N66" s="24"/>
    </row>
    <row r="67" spans="2:14" ht="14.4" customHeight="1" x14ac:dyDescent="0.25">
      <c r="B67" s="18"/>
      <c r="C67" s="19" t="s">
        <v>76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N67" s="24"/>
    </row>
    <row r="68" spans="2:14" ht="14.4" customHeight="1" x14ac:dyDescent="0.25">
      <c r="B68" s="18"/>
      <c r="C68" s="19" t="s">
        <v>77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N68" s="24"/>
    </row>
    <row r="69" spans="2:14" ht="14.4" customHeight="1" x14ac:dyDescent="0.25">
      <c r="B69" s="18"/>
      <c r="C69" s="10" t="s">
        <v>78</v>
      </c>
      <c r="D69" s="21">
        <v>0</v>
      </c>
      <c r="E69" s="11">
        <v>161891.98000000001</v>
      </c>
      <c r="F69" s="11">
        <f>+D69+E69</f>
        <v>161891.98000000001</v>
      </c>
      <c r="G69" s="12">
        <v>0</v>
      </c>
      <c r="H69" s="12">
        <v>0</v>
      </c>
      <c r="I69" s="12">
        <v>0</v>
      </c>
      <c r="J69" s="12">
        <v>0</v>
      </c>
      <c r="K69" s="12">
        <f t="shared" si="3"/>
        <v>161891.98000000001</v>
      </c>
      <c r="M69" s="24"/>
      <c r="N69" s="13"/>
    </row>
    <row r="70" spans="2:14" ht="14.4" customHeight="1" x14ac:dyDescent="0.25">
      <c r="B70" s="36" t="s">
        <v>79</v>
      </c>
      <c r="C70" s="37"/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M70" s="24"/>
      <c r="N70" s="13"/>
    </row>
    <row r="71" spans="2:14" ht="14.4" customHeight="1" x14ac:dyDescent="0.25">
      <c r="B71" s="18"/>
      <c r="C71" s="10" t="s">
        <v>80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M71" s="24"/>
      <c r="N71" s="13"/>
    </row>
    <row r="72" spans="2:14" ht="14.4" customHeight="1" x14ac:dyDescent="0.25">
      <c r="B72" s="18"/>
      <c r="C72" s="10" t="s">
        <v>81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M72" s="24"/>
      <c r="N72" s="13"/>
    </row>
    <row r="73" spans="2:14" ht="14.4" customHeight="1" x14ac:dyDescent="0.25">
      <c r="B73" s="18"/>
      <c r="C73" s="10" t="s">
        <v>82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M73" s="24"/>
      <c r="N73" s="13"/>
    </row>
    <row r="74" spans="2:14" ht="14.4" customHeight="1" x14ac:dyDescent="0.25">
      <c r="B74" s="36" t="s">
        <v>83</v>
      </c>
      <c r="C74" s="37"/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M74" s="24"/>
      <c r="N74" s="13"/>
    </row>
    <row r="75" spans="2:14" ht="14.4" customHeight="1" x14ac:dyDescent="0.25">
      <c r="B75" s="18"/>
      <c r="C75" s="10" t="s">
        <v>84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M75" s="24"/>
      <c r="N75" s="13"/>
    </row>
    <row r="76" spans="2:14" ht="14.4" customHeight="1" x14ac:dyDescent="0.25">
      <c r="B76" s="18"/>
      <c r="C76" s="10" t="s">
        <v>85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M76" s="24"/>
      <c r="N76" s="13"/>
    </row>
    <row r="77" spans="2:14" ht="14.4" customHeight="1" x14ac:dyDescent="0.25">
      <c r="B77" s="18"/>
      <c r="C77" s="10" t="s">
        <v>86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M77" s="24"/>
      <c r="N77" s="13"/>
    </row>
    <row r="78" spans="2:14" ht="14.4" customHeight="1" x14ac:dyDescent="0.25">
      <c r="B78" s="18"/>
      <c r="C78" s="10" t="s">
        <v>87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M78" s="24"/>
      <c r="N78" s="13"/>
    </row>
    <row r="79" spans="2:14" ht="14.4" customHeight="1" x14ac:dyDescent="0.25">
      <c r="B79" s="18"/>
      <c r="C79" s="10" t="s">
        <v>88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M79" s="24"/>
      <c r="N79" s="13"/>
    </row>
    <row r="80" spans="2:14" ht="14.4" customHeight="1" x14ac:dyDescent="0.25">
      <c r="B80" s="18"/>
      <c r="C80" s="10" t="s">
        <v>89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M80" s="24"/>
      <c r="N80" s="13"/>
    </row>
    <row r="81" spans="1:14" ht="14.4" customHeight="1" x14ac:dyDescent="0.25">
      <c r="B81" s="18"/>
      <c r="C81" s="10" t="s">
        <v>90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M81" s="24"/>
      <c r="N81" s="13"/>
    </row>
    <row r="82" spans="1:14" s="32" customFormat="1" x14ac:dyDescent="0.25">
      <c r="A82" s="28"/>
      <c r="B82" s="29"/>
      <c r="C82" s="30" t="s">
        <v>46</v>
      </c>
      <c r="D82" s="31">
        <f t="shared" ref="D82:K82" si="7">+D10+D18+D28+D38+D48+D58+D62</f>
        <v>34981155.340000004</v>
      </c>
      <c r="E82" s="31">
        <f t="shared" si="7"/>
        <v>1678292.9499999997</v>
      </c>
      <c r="F82" s="31">
        <f t="shared" si="7"/>
        <v>36659448.289999999</v>
      </c>
      <c r="G82" s="31">
        <f t="shared" si="7"/>
        <v>10278158.57</v>
      </c>
      <c r="H82" s="31">
        <f t="shared" si="7"/>
        <v>10278158.57</v>
      </c>
      <c r="I82" s="31">
        <f t="shared" si="7"/>
        <v>10278158.57</v>
      </c>
      <c r="J82" s="31">
        <f t="shared" si="7"/>
        <v>10278158.57</v>
      </c>
      <c r="K82" s="31">
        <f t="shared" si="7"/>
        <v>26381289.720000006</v>
      </c>
      <c r="L82" s="28"/>
      <c r="N82" s="33"/>
    </row>
    <row r="84" spans="1:14" x14ac:dyDescent="0.25">
      <c r="B84" s="1" t="s">
        <v>47</v>
      </c>
      <c r="F84" s="34"/>
      <c r="G84" s="34"/>
      <c r="H84" s="35"/>
      <c r="I84" s="34"/>
      <c r="J84" s="34"/>
      <c r="K84" s="34"/>
    </row>
    <row r="85" spans="1:14" x14ac:dyDescent="0.25">
      <c r="A85" s="2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2"/>
    </row>
    <row r="86" spans="1:14" x14ac:dyDescent="0.25">
      <c r="A86" s="2"/>
      <c r="B86" s="1"/>
      <c r="F86" s="34"/>
      <c r="G86" s="34"/>
      <c r="H86" s="35"/>
      <c r="I86" s="34"/>
      <c r="J86" s="34"/>
      <c r="K86" s="34"/>
      <c r="L86" s="2"/>
    </row>
    <row r="87" spans="1:14" x14ac:dyDescent="0.25">
      <c r="A87" s="2"/>
      <c r="D87" s="13"/>
      <c r="E87" s="13"/>
      <c r="F87" s="13"/>
      <c r="G87" s="13"/>
      <c r="H87" s="13"/>
      <c r="I87" s="13"/>
      <c r="J87" s="13"/>
      <c r="K87" s="13"/>
      <c r="L87" s="2"/>
    </row>
    <row r="97" spans="1:13" x14ac:dyDescent="0.25">
      <c r="A97" s="2"/>
      <c r="L97" s="2"/>
      <c r="M97" s="32"/>
    </row>
    <row r="98" spans="1:13" x14ac:dyDescent="0.25">
      <c r="A98" s="2"/>
      <c r="L98" s="2"/>
      <c r="M98" s="32"/>
    </row>
    <row r="102" spans="1:13" x14ac:dyDescent="0.25">
      <c r="A102" s="2"/>
      <c r="L102" s="2"/>
      <c r="M102" s="32"/>
    </row>
  </sheetData>
  <mergeCells count="16">
    <mergeCell ref="B1:K1"/>
    <mergeCell ref="B2:K2"/>
    <mergeCell ref="B3:K3"/>
    <mergeCell ref="B7:C9"/>
    <mergeCell ref="D7:J7"/>
    <mergeCell ref="K7:K8"/>
    <mergeCell ref="B62:C62"/>
    <mergeCell ref="B85:K85"/>
    <mergeCell ref="B10:C10"/>
    <mergeCell ref="B18:C18"/>
    <mergeCell ref="B28:C28"/>
    <mergeCell ref="B38:C38"/>
    <mergeCell ref="B48:C48"/>
    <mergeCell ref="B58:C58"/>
    <mergeCell ref="B70:C70"/>
    <mergeCell ref="B74:C74"/>
  </mergeCells>
  <printOptions horizontalCentered="1"/>
  <pageMargins left="0.31496062992125984" right="0.31496062992125984" top="0.74803149606299213" bottom="0.74803149606299213" header="0.31496062992125984" footer="0.31496062992125984"/>
  <pageSetup scale="56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2018-05-21T19:35:18Z</cp:lastPrinted>
  <dcterms:created xsi:type="dcterms:W3CDTF">2018-04-26T15:57:06Z</dcterms:created>
  <dcterms:modified xsi:type="dcterms:W3CDTF">2018-05-21T19:35:52Z</dcterms:modified>
</cp:coreProperties>
</file>